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'Sheet2'!$A$1:$I$33</definedName>
  </definedNames>
  <calcPr fullCalcOnLoad="1"/>
</workbook>
</file>

<file path=xl/sharedStrings.xml><?xml version="1.0" encoding="utf-8"?>
<sst xmlns="http://schemas.openxmlformats.org/spreadsheetml/2006/main" count="40" uniqueCount="40">
  <si>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</si>
  <si>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</si>
  <si>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</si>
  <si>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</si>
  <si>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</si>
  <si>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</si>
  <si>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</si>
  <si>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</si>
  <si>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</si>
  <si>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</si>
  <si>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</si>
  <si>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</si>
  <si>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</si>
  <si>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INSTITUTUL DE BOLI CARDIOVASCULARE TIMISOARA</t>
  </si>
  <si>
    <t>SPITALUL CLINIC JUDETEAN DE URGENTA PIUS BRANZEU TIMISOARA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</si>
  <si>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</si>
  <si>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</si>
  <si>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</si>
  <si>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</si>
  <si>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</si>
  <si>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</si>
  <si>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</si>
  <si>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</si>
  <si>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</si>
  <si>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</si>
  <si>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</si>
  <si>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</si>
  <si>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</si>
  <si>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POLICLINICA SANITAS</t>
  </si>
  <si>
    <t>CENTRALIZATOR SERVICII PARACLINICE- NR. PUNCTE, VALOAREA PUNCTULUI SI VALORI CONTRACT</t>
  </si>
  <si>
    <t>ECOGRAFII CLINIC</t>
  </si>
  <si>
    <t>SPITALUL ORASENESC SANNICOLAU</t>
  </si>
  <si>
    <t>SPITALUL CLINIC CF TIMISOARA</t>
  </si>
  <si>
    <t>SC NEOCLINIC CONCEPT SRL</t>
  </si>
  <si>
    <t>CM ORTHOPEDICS SRL</t>
  </si>
  <si>
    <t>SPITAL DR. KARL DIEL JIMBOLIA</t>
  </si>
  <si>
    <t>SPITALUL MUNICIPAL DR. THEODOR ANDREI LUGOJ</t>
  </si>
  <si>
    <t>TOTAL VALOARE SUPLIMENTARE DIN RECTIFICARE+DISPO 2023 (FORMULA)</t>
  </si>
  <si>
    <t>SC MEDICIS SA</t>
  </si>
  <si>
    <t>SC SI-DI GRUP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</si>
</sst>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5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left"/>
    </xf>
    <xf numFmtId="4" fontId="6" fillId="0" borderId="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30" sqref="B30:B33"/>
    </sheetView>
  </sheetViews>
  <sheetFormatPr defaultColWidth="9.140625" defaultRowHeight="12.75"/>
  <cols>
    <col min="1" max="1" width="8.57421875" style="16" customWidth="1"/>
    <col min="2" max="2" width="38.00390625" style="16" customWidth="1"/>
    <col min="3" max="3" width="19.28125" style="16" customWidth="1"/>
    <col min="4" max="4" width="18.140625" style="2" customWidth="1"/>
    <col min="5" max="5" width="21.00390625" style="2" customWidth="1"/>
    <col min="6" max="6" width="16.421875" style="2" customWidth="1"/>
    <col min="7" max="7" width="17.140625" style="2" customWidth="1"/>
    <col min="8" max="8" width="18.8515625" style="2" customWidth="1"/>
    <col min="9" max="9" width="22.28125" style="2" customWidth="1"/>
    <col min="10" max="16384" width="9.140625" style="16" customWidth="1"/>
  </cols>
  <sheetData>
    <row r="1" spans="1:9" ht="24.75" customHeight="1">
      <c r="A1" s="21"/>
      <c r="B1" s="21"/>
      <c r="I1" s="18"/>
    </row>
    <row r="2" spans="1:7" ht="24" customHeight="1">
      <c r="A2" s="22" t="s">
        <v>29</v>
      </c>
      <c r="B2" s="22"/>
      <c r="C2" s="22"/>
      <c r="D2" s="23"/>
      <c r="E2" s="23"/>
      <c r="F2" s="23"/>
      <c r="G2" s="23"/>
    </row>
    <row r="3" spans="1:8" ht="24" customHeight="1">
      <c r="A3" s="22" t="s">
        <v>30</v>
      </c>
      <c r="B3" s="22"/>
      <c r="C3" s="22"/>
      <c r="D3" s="23"/>
      <c r="E3" s="23"/>
      <c r="F3" s="23"/>
      <c r="G3" s="23"/>
      <c r="H3" s="23"/>
    </row>
    <row r="4" spans="1:8" ht="24" customHeight="1">
      <c r="A4" s="22"/>
      <c r="B4" s="22"/>
      <c r="C4" s="22"/>
      <c r="D4" s="23"/>
      <c r="E4" s="23"/>
      <c r="F4" s="23"/>
      <c r="G4" s="23"/>
      <c r="H4" s="23"/>
    </row>
    <row r="5" spans="1:8" ht="24" customHeight="1">
      <c r="A5" s="22"/>
      <c r="B5" s="22"/>
      <c r="C5" s="22"/>
      <c r="D5" s="23"/>
      <c r="E5" s="23"/>
      <c r="F5" s="23"/>
      <c r="G5" s="23"/>
      <c r="H5" s="23"/>
    </row>
    <row r="6" spans="3:9" ht="34.5" customHeight="1">
      <c r="C6" s="24" t="s">
        <v>24</v>
      </c>
      <c r="D6" s="25"/>
      <c r="E6" s="24" t="s">
        <v>25</v>
      </c>
      <c r="F6" s="25"/>
      <c r="I6" s="3"/>
    </row>
    <row r="7" spans="1:9" ht="96.75" customHeight="1">
      <c r="A7" s="26" t="s">
        <v>0</v>
      </c>
      <c r="B7" s="27" t="s">
        <v>1</v>
      </c>
      <c r="C7" s="28" t="s">
        <v>2</v>
      </c>
      <c r="D7" s="28" t="s">
        <v>3</v>
      </c>
      <c r="E7" s="28" t="s">
        <v>5</v>
      </c>
      <c r="F7" s="28" t="s">
        <v>6</v>
      </c>
      <c r="G7" s="28" t="s">
        <v>7</v>
      </c>
      <c r="H7" s="28" t="s">
        <v>17</v>
      </c>
      <c r="I7" s="19" t="s">
        <v>37</v>
      </c>
    </row>
    <row r="8" spans="1:9" ht="46.5" customHeight="1">
      <c r="A8" s="7">
        <v>1</v>
      </c>
      <c r="B8" s="8" t="s">
        <v>11</v>
      </c>
      <c r="C8" s="6">
        <v>31.86</v>
      </c>
      <c r="D8" s="6">
        <f aca="true" t="shared" si="0" ref="D8:D24">C8*$C$28</f>
        <v>732.4228939899398</v>
      </c>
      <c r="E8" s="6">
        <v>0</v>
      </c>
      <c r="F8" s="6">
        <v>0</v>
      </c>
      <c r="G8" s="6">
        <f aca="true" t="shared" si="1" ref="G8:G24">C8+E8</f>
        <v>31.86</v>
      </c>
      <c r="H8" s="6">
        <f aca="true" t="shared" si="2" ref="H8:H24">G8*$I$28</f>
        <v>813.8032155443777</v>
      </c>
      <c r="I8" s="6">
        <f>ROUND(H8,2)</f>
        <v>813.8</v>
      </c>
    </row>
    <row r="9" spans="1:9" ht="41.25" customHeight="1">
      <c r="A9" s="9">
        <v>2</v>
      </c>
      <c r="B9" s="10" t="s">
        <v>15</v>
      </c>
      <c r="C9" s="6">
        <f>123.57-5.71-2.86-15-5</f>
        <v>95</v>
      </c>
      <c r="D9" s="6">
        <f t="shared" si="0"/>
        <v>2183.9351829580755</v>
      </c>
      <c r="E9" s="6">
        <v>0</v>
      </c>
      <c r="F9" s="6">
        <v>0</v>
      </c>
      <c r="G9" s="6">
        <f t="shared" si="1"/>
        <v>95</v>
      </c>
      <c r="H9" s="6">
        <f t="shared" si="2"/>
        <v>2426.5946477311954</v>
      </c>
      <c r="I9" s="6">
        <f aca="true" t="shared" si="3" ref="I9:I23">ROUND(H9,2)</f>
        <v>2426.59</v>
      </c>
    </row>
    <row r="10" spans="1:9" ht="34.5" customHeight="1">
      <c r="A10" s="7">
        <v>3</v>
      </c>
      <c r="B10" s="10" t="s">
        <v>12</v>
      </c>
      <c r="C10" s="6">
        <v>28.66</v>
      </c>
      <c r="D10" s="6">
        <f t="shared" si="0"/>
        <v>658.858761511352</v>
      </c>
      <c r="E10" s="6">
        <v>0</v>
      </c>
      <c r="F10" s="6">
        <v>0</v>
      </c>
      <c r="G10" s="6">
        <f t="shared" si="1"/>
        <v>28.66</v>
      </c>
      <c r="H10" s="6">
        <f t="shared" si="2"/>
        <v>732.0652905681691</v>
      </c>
      <c r="I10" s="6">
        <f t="shared" si="3"/>
        <v>732.07</v>
      </c>
    </row>
    <row r="11" spans="1:9" ht="34.5" customHeight="1">
      <c r="A11" s="9">
        <v>4</v>
      </c>
      <c r="B11" s="10" t="s">
        <v>10</v>
      </c>
      <c r="C11" s="6">
        <v>20.58</v>
      </c>
      <c r="D11" s="6">
        <f t="shared" si="0"/>
        <v>473.1093270029178</v>
      </c>
      <c r="E11" s="6">
        <v>0</v>
      </c>
      <c r="F11" s="6">
        <v>0</v>
      </c>
      <c r="G11" s="6">
        <f t="shared" si="1"/>
        <v>20.58</v>
      </c>
      <c r="H11" s="6">
        <f t="shared" si="2"/>
        <v>525.6770300032421</v>
      </c>
      <c r="I11" s="6">
        <f t="shared" si="3"/>
        <v>525.68</v>
      </c>
    </row>
    <row r="12" spans="1:9" ht="34.5" customHeight="1">
      <c r="A12" s="7">
        <v>5</v>
      </c>
      <c r="B12" s="10" t="s">
        <v>28</v>
      </c>
      <c r="C12" s="6">
        <v>45.5</v>
      </c>
      <c r="D12" s="6">
        <f t="shared" si="0"/>
        <v>1045.9900086799203</v>
      </c>
      <c r="E12" s="6">
        <v>0</v>
      </c>
      <c r="F12" s="6">
        <v>0</v>
      </c>
      <c r="G12" s="6">
        <f t="shared" si="1"/>
        <v>45.5</v>
      </c>
      <c r="H12" s="6">
        <f t="shared" si="2"/>
        <v>1162.2111207554672</v>
      </c>
      <c r="I12" s="6">
        <f t="shared" si="3"/>
        <v>1162.21</v>
      </c>
    </row>
    <row r="13" spans="1:9" ht="34.5" customHeight="1">
      <c r="A13" s="9">
        <v>6</v>
      </c>
      <c r="B13" s="10" t="s">
        <v>34</v>
      </c>
      <c r="C13" s="6">
        <v>44.75</v>
      </c>
      <c r="D13" s="6">
        <f t="shared" si="0"/>
        <v>1028.7484151302513</v>
      </c>
      <c r="E13" s="6">
        <v>0</v>
      </c>
      <c r="F13" s="6">
        <v>0</v>
      </c>
      <c r="G13" s="6">
        <f t="shared" si="1"/>
        <v>44.75</v>
      </c>
      <c r="H13" s="6">
        <f t="shared" si="2"/>
        <v>1143.0537945891683</v>
      </c>
      <c r="I13" s="6">
        <f t="shared" si="3"/>
        <v>1143.05</v>
      </c>
    </row>
    <row r="14" spans="1:9" ht="38.25" customHeight="1">
      <c r="A14" s="7">
        <v>7</v>
      </c>
      <c r="B14" s="11" t="s">
        <v>33</v>
      </c>
      <c r="C14" s="6">
        <v>20.77</v>
      </c>
      <c r="D14" s="6">
        <f t="shared" si="0"/>
        <v>477.47719736883397</v>
      </c>
      <c r="E14" s="6">
        <v>0</v>
      </c>
      <c r="F14" s="6">
        <v>0</v>
      </c>
      <c r="G14" s="6">
        <f t="shared" si="1"/>
        <v>20.77</v>
      </c>
      <c r="H14" s="6">
        <f t="shared" si="2"/>
        <v>530.5302192987044</v>
      </c>
      <c r="I14" s="6">
        <f t="shared" si="3"/>
        <v>530.53</v>
      </c>
    </row>
    <row r="15" spans="1:9" ht="34.5" customHeight="1">
      <c r="A15" s="9">
        <v>8</v>
      </c>
      <c r="B15" s="10" t="s">
        <v>8</v>
      </c>
      <c r="C15" s="6">
        <v>69.44</v>
      </c>
      <c r="D15" s="6">
        <f t="shared" si="0"/>
        <v>1596.3416747853553</v>
      </c>
      <c r="E15" s="6">
        <v>0</v>
      </c>
      <c r="F15" s="6">
        <v>0</v>
      </c>
      <c r="G15" s="6">
        <f t="shared" si="1"/>
        <v>69.44</v>
      </c>
      <c r="H15" s="6">
        <f t="shared" si="2"/>
        <v>1773.7129719837283</v>
      </c>
      <c r="I15" s="6">
        <f t="shared" si="3"/>
        <v>1773.71</v>
      </c>
    </row>
    <row r="16" spans="1:9" ht="34.5" customHeight="1">
      <c r="A16" s="7">
        <v>9</v>
      </c>
      <c r="B16" s="11" t="s">
        <v>38</v>
      </c>
      <c r="C16" s="6">
        <v>65.81</v>
      </c>
      <c r="D16" s="6">
        <f t="shared" si="0"/>
        <v>1512.8923620049575</v>
      </c>
      <c r="E16" s="6">
        <v>0</v>
      </c>
      <c r="F16" s="6">
        <v>0</v>
      </c>
      <c r="G16" s="6">
        <f t="shared" si="1"/>
        <v>65.81</v>
      </c>
      <c r="H16" s="6">
        <f t="shared" si="2"/>
        <v>1680.9915133388417</v>
      </c>
      <c r="I16" s="6">
        <f t="shared" si="3"/>
        <v>1680.99</v>
      </c>
    </row>
    <row r="17" spans="1:9" ht="34.5" customHeight="1">
      <c r="A17" s="7">
        <v>10</v>
      </c>
      <c r="B17" s="11" t="s">
        <v>39</v>
      </c>
      <c r="C17" s="6">
        <v>28</v>
      </c>
      <c r="D17" s="6">
        <f t="shared" si="0"/>
        <v>643.6861591876433</v>
      </c>
      <c r="E17" s="6">
        <v>0</v>
      </c>
      <c r="F17" s="6">
        <v>0</v>
      </c>
      <c r="G17" s="6">
        <f t="shared" si="1"/>
        <v>28</v>
      </c>
      <c r="H17" s="6">
        <f t="shared" si="2"/>
        <v>715.206843541826</v>
      </c>
      <c r="I17" s="6">
        <f t="shared" si="3"/>
        <v>715.21</v>
      </c>
    </row>
    <row r="18" spans="1:9" ht="51.75" customHeight="1">
      <c r="A18" s="7">
        <v>11</v>
      </c>
      <c r="B18" s="11" t="s">
        <v>14</v>
      </c>
      <c r="C18" s="6">
        <v>140</v>
      </c>
      <c r="D18" s="6">
        <f t="shared" si="0"/>
        <v>3218.4307959382163</v>
      </c>
      <c r="E18" s="6">
        <v>0</v>
      </c>
      <c r="F18" s="6">
        <v>0</v>
      </c>
      <c r="G18" s="6">
        <f t="shared" si="1"/>
        <v>140</v>
      </c>
      <c r="H18" s="6">
        <f t="shared" si="2"/>
        <v>3576.0342177091297</v>
      </c>
      <c r="I18" s="6">
        <f t="shared" si="3"/>
        <v>3576.03</v>
      </c>
    </row>
    <row r="19" spans="1:9" ht="43.5" customHeight="1">
      <c r="A19" s="9">
        <v>12</v>
      </c>
      <c r="B19" s="11" t="s">
        <v>9</v>
      </c>
      <c r="C19" s="6">
        <v>146.67</v>
      </c>
      <c r="D19" s="6">
        <f t="shared" si="0"/>
        <v>3371.7660345732725</v>
      </c>
      <c r="E19" s="6">
        <v>0</v>
      </c>
      <c r="F19" s="6">
        <v>0</v>
      </c>
      <c r="G19" s="6">
        <f t="shared" si="1"/>
        <v>146.67</v>
      </c>
      <c r="H19" s="6">
        <f t="shared" si="2"/>
        <v>3746.4067050814147</v>
      </c>
      <c r="I19" s="6">
        <f t="shared" si="3"/>
        <v>3746.41</v>
      </c>
    </row>
    <row r="20" spans="1:9" ht="48.75" customHeight="1">
      <c r="A20" s="7">
        <v>13</v>
      </c>
      <c r="B20" s="11" t="s">
        <v>13</v>
      </c>
      <c r="C20" s="6">
        <v>21.78</v>
      </c>
      <c r="D20" s="6">
        <f t="shared" si="0"/>
        <v>500.6958766823883</v>
      </c>
      <c r="E20" s="6">
        <v>0</v>
      </c>
      <c r="F20" s="6">
        <v>0</v>
      </c>
      <c r="G20" s="6">
        <f t="shared" si="1"/>
        <v>21.78</v>
      </c>
      <c r="H20" s="6">
        <f t="shared" si="2"/>
        <v>556.3287518693204</v>
      </c>
      <c r="I20" s="6">
        <f t="shared" si="3"/>
        <v>556.33</v>
      </c>
    </row>
    <row r="21" spans="1:9" ht="42.75" customHeight="1">
      <c r="A21" s="9">
        <v>14</v>
      </c>
      <c r="B21" s="10" t="s">
        <v>31</v>
      </c>
      <c r="C21" s="6">
        <f>97.86-2.57-3.76</f>
        <v>91.53</v>
      </c>
      <c r="D21" s="6">
        <f t="shared" si="0"/>
        <v>2104.164076801607</v>
      </c>
      <c r="E21" s="6">
        <v>0</v>
      </c>
      <c r="F21" s="6">
        <v>0</v>
      </c>
      <c r="G21" s="6">
        <f t="shared" si="1"/>
        <v>91.53</v>
      </c>
      <c r="H21" s="6">
        <f t="shared" si="2"/>
        <v>2337.960085335119</v>
      </c>
      <c r="I21" s="6">
        <f t="shared" si="3"/>
        <v>2337.96</v>
      </c>
    </row>
    <row r="22" spans="1:9" ht="46.5" customHeight="1">
      <c r="A22" s="7">
        <v>15</v>
      </c>
      <c r="B22" s="10" t="s">
        <v>32</v>
      </c>
      <c r="C22" s="6">
        <v>21.13</v>
      </c>
      <c r="D22" s="6">
        <f t="shared" si="0"/>
        <v>485.75316227267507</v>
      </c>
      <c r="E22" s="6">
        <v>0</v>
      </c>
      <c r="F22" s="6">
        <v>0</v>
      </c>
      <c r="G22" s="6">
        <f t="shared" si="1"/>
        <v>21.13</v>
      </c>
      <c r="H22" s="6">
        <f t="shared" si="2"/>
        <v>539.725735858528</v>
      </c>
      <c r="I22" s="6">
        <f t="shared" si="3"/>
        <v>539.73</v>
      </c>
    </row>
    <row r="23" spans="1:9" ht="45" customHeight="1">
      <c r="A23" s="9">
        <v>16</v>
      </c>
      <c r="B23" s="11" t="s">
        <v>35</v>
      </c>
      <c r="C23" s="6">
        <f>29.89-3.14-2.16</f>
        <v>24.59</v>
      </c>
      <c r="D23" s="6">
        <f t="shared" si="0"/>
        <v>565.2943805151482</v>
      </c>
      <c r="E23" s="6">
        <v>0</v>
      </c>
      <c r="F23" s="6">
        <v>0</v>
      </c>
      <c r="G23" s="6">
        <f t="shared" si="1"/>
        <v>24.59</v>
      </c>
      <c r="H23" s="6">
        <f t="shared" si="2"/>
        <v>628.1048672390536</v>
      </c>
      <c r="I23" s="6">
        <f t="shared" si="3"/>
        <v>628.1</v>
      </c>
    </row>
    <row r="24" spans="1:9" ht="51" customHeight="1">
      <c r="A24" s="7">
        <v>17</v>
      </c>
      <c r="B24" s="11" t="s">
        <v>36</v>
      </c>
      <c r="C24" s="6">
        <v>60.16</v>
      </c>
      <c r="D24" s="6">
        <f t="shared" si="0"/>
        <v>1383.0056905974507</v>
      </c>
      <c r="E24" s="6">
        <v>0</v>
      </c>
      <c r="F24" s="6">
        <v>0</v>
      </c>
      <c r="G24" s="6">
        <f t="shared" si="1"/>
        <v>60.16</v>
      </c>
      <c r="H24" s="6">
        <f t="shared" si="2"/>
        <v>1536.672989552723</v>
      </c>
      <c r="I24" s="6">
        <f>ROUND(H24,2)+0.01</f>
        <v>1536.68</v>
      </c>
    </row>
    <row r="25" spans="1:9" s="31" customFormat="1" ht="39.75" customHeight="1">
      <c r="A25" s="29"/>
      <c r="B25" s="30" t="s">
        <v>4</v>
      </c>
      <c r="C25" s="17">
        <f aca="true" t="shared" si="4" ref="C25:I25">SUM(C8:C24)</f>
        <v>956.2299999999999</v>
      </c>
      <c r="D25" s="17">
        <f t="shared" si="4"/>
        <v>21982.572000000007</v>
      </c>
      <c r="E25" s="17">
        <f t="shared" si="4"/>
        <v>0</v>
      </c>
      <c r="F25" s="17">
        <f t="shared" si="4"/>
        <v>0</v>
      </c>
      <c r="G25" s="17">
        <f t="shared" si="4"/>
        <v>956.2299999999999</v>
      </c>
      <c r="H25" s="17">
        <f t="shared" si="4"/>
        <v>24425.08000000001</v>
      </c>
      <c r="I25" s="17">
        <f t="shared" si="4"/>
        <v>24425.079999999998</v>
      </c>
    </row>
    <row r="26" spans="1:9" ht="71.25" customHeight="1">
      <c r="A26" s="13"/>
      <c r="B26" s="14" t="s">
        <v>16</v>
      </c>
      <c r="C26" s="5">
        <f>C25</f>
        <v>956.2299999999999</v>
      </c>
      <c r="D26" s="12"/>
      <c r="E26" s="14" t="s">
        <v>19</v>
      </c>
      <c r="F26" s="5">
        <f>E25</f>
        <v>0</v>
      </c>
      <c r="G26" s="15"/>
      <c r="H26" s="14" t="s">
        <v>21</v>
      </c>
      <c r="I26" s="20">
        <f>C25+E25</f>
        <v>956.2299999999999</v>
      </c>
    </row>
    <row r="27" spans="1:9" ht="69" customHeight="1">
      <c r="A27" s="13"/>
      <c r="B27" s="14" t="s">
        <v>26</v>
      </c>
      <c r="C27" s="5">
        <f>0.9*24425.08</f>
        <v>21982.572000000004</v>
      </c>
      <c r="D27" s="12"/>
      <c r="E27" s="14" t="s">
        <v>27</v>
      </c>
      <c r="F27" s="5">
        <f>0.1*24425.08</f>
        <v>2442.5080000000003</v>
      </c>
      <c r="G27" s="15"/>
      <c r="H27" s="14" t="s">
        <v>22</v>
      </c>
      <c r="I27" s="5">
        <f>C27+F27</f>
        <v>24425.080000000005</v>
      </c>
    </row>
    <row r="28" spans="1:9" ht="63.75" customHeight="1">
      <c r="A28" s="13"/>
      <c r="B28" s="14" t="s">
        <v>18</v>
      </c>
      <c r="C28" s="5">
        <f>C27/C26</f>
        <v>22.98879139955869</v>
      </c>
      <c r="D28" s="12"/>
      <c r="E28" s="14" t="s">
        <v>20</v>
      </c>
      <c r="F28" s="5">
        <f>0</f>
        <v>0</v>
      </c>
      <c r="G28" s="15"/>
      <c r="H28" s="14" t="s">
        <v>23</v>
      </c>
      <c r="I28" s="5">
        <f>I27/I26</f>
        <v>25.543101555065213</v>
      </c>
    </row>
    <row r="29" spans="1:9" ht="19.5">
      <c r="A29" s="13"/>
      <c r="B29" s="32"/>
      <c r="C29" s="33"/>
      <c r="D29" s="1"/>
      <c r="E29" s="1"/>
      <c r="F29" s="1"/>
      <c r="G29" s="1"/>
      <c r="H29" s="1"/>
      <c r="I29" s="1"/>
    </row>
    <row r="30" spans="2:5" ht="18.75">
      <c r="B30" s="4"/>
      <c r="C30" s="34"/>
      <c r="D30" s="16"/>
      <c r="E30" s="33"/>
    </row>
    <row r="31" spans="2:4" ht="18.75">
      <c r="B31" s="4"/>
      <c r="C31" s="34"/>
      <c r="D31" s="16"/>
    </row>
    <row r="32" spans="2:4" ht="18.75">
      <c r="B32" s="4"/>
      <c r="C32" s="15"/>
      <c r="D32" s="16"/>
    </row>
    <row r="33" spans="2:4" ht="18.75">
      <c r="B33" s="4"/>
      <c r="C33" s="15"/>
      <c r="D33" s="16"/>
    </row>
    <row r="34" ht="18.75">
      <c r="C34" s="15"/>
    </row>
    <row r="51" ht="12.75">
      <c r="D51" s="35"/>
    </row>
    <row r="52" ht="12.75">
      <c r="D52" s="35"/>
    </row>
    <row r="55" ht="12.75">
      <c r="D55" s="35"/>
    </row>
  </sheetData>
  <sheetProtection/>
  <mergeCells count="3">
    <mergeCell ref="A1:B1"/>
    <mergeCell ref="C6:D6"/>
    <mergeCell ref="E6:F6"/>
  </mergeCells>
  <printOptions/>
  <pageMargins left="0.07874015748031496" right="0" top="0.7480314960629921" bottom="0.8267716535433072" header="0.5118110236220472" footer="0.5118110236220472"/>
  <pageSetup horizontalDpi="300" verticalDpi="300" orientation="landscape" paperSize="9" scale="57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2023-12-12T12:10:53Z</cp:lastPrinted>
  <dcterms:created xsi:type="dcterms:W3CDTF">2004-01-09T07:03:24Z</dcterms:created>
  <dcterms:modified xsi:type="dcterms:W3CDTF">2024-01-16T13:31:14Z</dcterms:modified>
  <cp:category/>
  <cp:version/>
  <cp:contentType/>
  <cp:contentStatus/>
</cp:coreProperties>
</file>